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H:\bilans 2022 nowe zał\do wysłania na bip\"/>
    </mc:Choice>
  </mc:AlternateContent>
  <xr:revisionPtr revIDLastSave="0" documentId="13_ncr:1_{8DE45690-9EB6-4BCC-92DD-26161767A8FA}" xr6:coauthVersionLast="47" xr6:coauthVersionMax="47" xr10:uidLastSave="{00000000-0000-0000-0000-000000000000}"/>
  <bookViews>
    <workbookView xWindow="390" yWindow="390" windowWidth="21600" windowHeight="11385" firstSheet="1" activeTab="2" xr2:uid="{00000000-000D-0000-FFFF-FFFF00000000}"/>
  </bookViews>
  <sheets>
    <sheet name="NAZWA JEDNOSTKI,SPORZĄDZIŁ,DATA" sheetId="59" r:id="rId1"/>
    <sheet name="Tabela 1.1.1 " sheetId="57" r:id="rId2"/>
    <sheet name="Tabela 1.1.2 " sheetId="58" r:id="rId3"/>
  </sheets>
  <definedNames>
    <definedName name="AS2DocOpenMode" hidden="1">"AS2DocumentEdit"</definedName>
    <definedName name="_xlnm.Print_Area" localSheetId="2">'Tabela 1.1.2 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58" l="1"/>
  <c r="F14" i="58"/>
  <c r="D9" i="58" l="1"/>
  <c r="F9" i="58"/>
  <c r="H9" i="57"/>
  <c r="D9" i="57"/>
  <c r="E9" i="57"/>
  <c r="F9" i="57"/>
  <c r="E9" i="58"/>
  <c r="G9" i="57" l="1"/>
  <c r="H9" i="58"/>
  <c r="I9" i="58"/>
  <c r="J9" i="58"/>
  <c r="K9" i="58"/>
  <c r="L9" i="58"/>
  <c r="I9" i="57"/>
  <c r="J9" i="57"/>
  <c r="K9" i="57"/>
  <c r="L9" i="57"/>
  <c r="D30" i="58" l="1"/>
  <c r="C30" i="58"/>
  <c r="D31" i="57"/>
  <c r="C31" i="57"/>
  <c r="B1" i="58" l="1"/>
  <c r="B1" i="57"/>
  <c r="M10" i="57"/>
  <c r="M11" i="57"/>
  <c r="N11" i="57" s="1"/>
  <c r="M12" i="57"/>
  <c r="M13" i="57"/>
  <c r="M14" i="57"/>
  <c r="M15" i="57"/>
  <c r="M16" i="57"/>
  <c r="N16" i="57" s="1"/>
  <c r="M17" i="57"/>
  <c r="N17" i="57" s="1"/>
  <c r="M18" i="57"/>
  <c r="F16" i="58"/>
  <c r="M15" i="58"/>
  <c r="M14" i="58"/>
  <c r="M13" i="58"/>
  <c r="M12" i="58"/>
  <c r="M11" i="58"/>
  <c r="M10" i="58"/>
  <c r="L16" i="58"/>
  <c r="K16" i="58"/>
  <c r="J16" i="58"/>
  <c r="I16" i="58"/>
  <c r="H16" i="58"/>
  <c r="G9" i="58"/>
  <c r="G16" i="58" s="1"/>
  <c r="E16" i="58"/>
  <c r="L19" i="57"/>
  <c r="K19" i="57"/>
  <c r="I19" i="57"/>
  <c r="H19" i="57"/>
  <c r="E19" i="57"/>
  <c r="J19" i="57"/>
  <c r="G19" i="57"/>
  <c r="F19" i="57"/>
  <c r="N15" i="57" l="1"/>
  <c r="N12" i="57"/>
  <c r="N18" i="57"/>
  <c r="N14" i="57"/>
  <c r="N10" i="57"/>
  <c r="N13" i="57"/>
  <c r="M9" i="57"/>
  <c r="M19" i="57" s="1"/>
  <c r="D19" i="57"/>
  <c r="M9" i="58"/>
  <c r="D16" i="58"/>
  <c r="M16" i="58" l="1"/>
  <c r="N9" i="57"/>
  <c r="N19" i="5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</authors>
  <commentList>
    <comment ref="D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1.1.1</t>
        </r>
      </text>
    </comment>
    <comment ref="F8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Zakup</t>
        </r>
      </text>
    </comment>
    <comment ref="G8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podmiotów, ujawnienia</t>
        </r>
      </text>
    </comment>
    <comment ref="J8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K8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innej jednostce organizacyjnej Miasta Łodzi </t>
        </r>
      </text>
    </comment>
    <comment ref="L8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korekty wartości</t>
        </r>
      </text>
    </comment>
    <comment ref="G20" authorId="0" shapeId="0" xr:uid="{00000000-0006-0000-0200-000008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brutto otrzymanych środków trwałych</t>
        </r>
      </text>
    </comment>
    <comment ref="K20" authorId="0" shapeId="0" xr:uid="{00000000-0006-0000-0200-000009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brutto przekazanych środków trwałych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Gosia</author>
  </authors>
  <commentList>
    <comment ref="D7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Wartości wykazane muszą odpowiadać wartościom wykazanym w BZ 2019 w tabeli 1.1.2</t>
        </r>
      </text>
    </comment>
    <comment ref="G8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Wszystko co zostało przekazane przez inną jednostkę organizacyjną Miasta Łodzi w tym także Urząd Miasta</t>
        </r>
      </text>
    </comment>
    <comment ref="H8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darowizny od innych podmiotow nie będących jednostkami organizacyyjnymi miasta Łodzi, ujwanienia</t>
        </r>
      </text>
    </comment>
    <comment ref="J8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likwidacja</t>
        </r>
      </text>
    </comment>
    <comment ref="L8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korekta wartości</t>
        </r>
      </text>
    </comment>
    <comment ref="G17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1.6. ZZwF należy wykazać kwotę dotychczasowego umorzenia na dzień otrzymania środków trwałych</t>
        </r>
      </text>
    </comment>
    <comment ref="K17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przypadku wykazania wartości w poz. 2.6. ZZwF należy wykazać kwotę dotychczasowego umorzenia na dzień przekazania środków trwałych</t>
        </r>
      </text>
    </comment>
  </commentList>
</comments>
</file>

<file path=xl/sharedStrings.xml><?xml version="1.0" encoding="utf-8"?>
<sst xmlns="http://schemas.openxmlformats.org/spreadsheetml/2006/main" count="108" uniqueCount="64">
  <si>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</si>
  <si>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</si>
  <si>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</si>
  <si>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</si>
  <si>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</si>
  <si>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</si>
  <si>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</si>
  <si>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</si>
  <si>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</si>
  <si>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</si>
  <si>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</si>
  <si>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</si>
  <si>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</si>
  <si>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</si>
  <si>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</si>
  <si>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</si>
  <si>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</si>
  <si>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</si>
  <si>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</si>
  <si>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</si>
  <si>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</si>
  <si>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</si>
  <si>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</si>
  <si>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</si>
  <si>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</si>
  <si>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</si>
  <si>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</si>
  <si>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</si>
  <si>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3.</t>
  </si>
  <si>
    <t>4.</t>
  </si>
  <si>
    <t>Środki trwałe w budowie (inwestycje)</t>
  </si>
  <si>
    <t>Umorzenie innych środków trwałych</t>
  </si>
  <si>
    <t>X</t>
  </si>
  <si>
    <t>Zaliczki na środki trwałe w budowie (inwestycje)</t>
  </si>
  <si>
    <t>Specyfikacja umorzenia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</si>
  <si>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</si>
  <si>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</si>
  <si>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</si>
  <si>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>przemieszczenie wewnętrzne *</t>
  </si>
  <si>
    <t>*  dotyczy przemieszczeń wewnętrznych: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</si>
  <si>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</si>
  <si>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</si>
  <si>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Tabela 1.1.2 Zmiany stanu umorzenia/amortyzacji środków trwałych i wartości niematerialnych i prawnych</t>
  </si>
  <si>
    <t>umorzenie za okres (amortyzacja roczna)</t>
  </si>
  <si>
    <t>Umorzenie budynków, lokali i obiektów inżynierii lądowej i wodnej</t>
  </si>
  <si>
    <t>sporządził</t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</si>
  <si>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</si>
  <si>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</si>
  <si>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</si>
  <si>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</si>
  <si>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</si>
  <si>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</si>
  <si>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</si>
  <si>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</si>
  <si>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</si>
  <si>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t>…....................................................................</t>
  </si>
  <si>
    <t>(pieczęć imienna, podpis)</t>
  </si>
  <si>
    <t>(rok,miesiąc, dzień)</t>
  </si>
  <si>
    <t>Nazwa jednostki</t>
  </si>
  <si>
    <t>UZPEŁNIENIE DANYCH JEST OBOWIĄZKOWE</t>
  </si>
  <si>
    <t>Wartość netto rzeczowych aktywów trwałych i Wartości niematerialnych i prawnych</t>
  </si>
  <si>
    <t>Szkoła Podstawowa nr 7 im. Orląt Lwowskich</t>
  </si>
  <si>
    <t>Jolanta Andrzejewska</t>
  </si>
  <si>
    <t>2023-02-13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</si>
</sst>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4" fillId="0" borderId="0"/>
    <xf numFmtId="44" fontId="1" fillId="0" borderId="0" applyFill="0" applyBorder="0" applyAlignment="0" applyProtection="0"/>
  </cellStyleXfs>
  <cellXfs count="67">
    <xf numFmtId="0" fontId="0" fillId="0" borderId="0" xfId="0"/>
    <xf numFmtId="0" fontId="8" fillId="0" borderId="1" xfId="0" applyFont="1" applyBorder="1" applyAlignment="1">
      <alignment horizontal="justify" vertical="center" wrapText="1"/>
    </xf>
    <xf numFmtId="0" fontId="9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25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2" borderId="8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13" fillId="0" borderId="6" xfId="0" applyFont="1" applyBorder="1"/>
    <xf numFmtId="164" fontId="8" fillId="0" borderId="8" xfId="0" applyNumberFormat="1" applyFont="1" applyBorder="1" applyAlignment="1">
      <alignment horizontal="center" vertical="center" wrapText="1"/>
    </xf>
    <xf numFmtId="49" fontId="0" fillId="0" borderId="6" xfId="0" applyNumberFormat="1" applyBorder="1"/>
    <xf numFmtId="0" fontId="14" fillId="0" borderId="31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0" fillId="0" borderId="38" xfId="0" applyBorder="1" applyAlignment="1">
      <alignment horizontal="center"/>
    </xf>
    <xf numFmtId="0" fontId="0" fillId="3" borderId="0" xfId="0" applyFill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7">
    <cellStyle name="Normalny" xfId="0" builtinId="0"/>
    <cellStyle name="Normalny 2" xfId="1" xr:uid="{00000000-0005-0000-0000-000002000000}"/>
    <cellStyle name="Normalny 2 2" xfId="2" xr:uid="{00000000-0005-0000-0000-000003000000}"/>
    <cellStyle name="Normalny 2 3" xfId="3" xr:uid="{00000000-0005-0000-0000-000004000000}"/>
    <cellStyle name="Normalny 2 4" xfId="4" xr:uid="{00000000-0005-0000-0000-000005000000}"/>
    <cellStyle name="Normalny 3" xfId="5" xr:uid="{00000000-0005-0000-0000-000006000000}"/>
    <cellStyle name="Walutowy 2" xfId="6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I6"/>
  <sheetViews>
    <sheetView workbookViewId="0">
      <selection activeCell="B6" sqref="B6:E6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43" t="s">
        <v>59</v>
      </c>
      <c r="D1" s="43"/>
      <c r="E1" s="43"/>
      <c r="F1" s="43"/>
      <c r="G1" s="43"/>
      <c r="H1" s="43"/>
      <c r="I1" s="43"/>
    </row>
    <row r="2" spans="2:9" ht="15.75" thickBot="1"/>
    <row r="3" spans="2:9" ht="23.25" customHeight="1" thickBot="1">
      <c r="B3" s="33" t="s">
        <v>61</v>
      </c>
      <c r="C3" s="34"/>
      <c r="D3" s="34"/>
      <c r="E3" s="34"/>
      <c r="F3" s="35"/>
      <c r="H3" s="30" t="s">
        <v>62</v>
      </c>
      <c r="I3" s="32" t="s">
        <v>63</v>
      </c>
    </row>
    <row r="4" spans="2:9">
      <c r="B4" s="36"/>
      <c r="C4" s="37"/>
      <c r="D4" s="37"/>
      <c r="E4" s="37"/>
      <c r="F4" s="38"/>
      <c r="H4" t="s">
        <v>45</v>
      </c>
      <c r="I4" t="s">
        <v>57</v>
      </c>
    </row>
    <row r="5" spans="2:9" ht="15.75" thickBot="1">
      <c r="B5" s="39"/>
      <c r="C5" s="40"/>
      <c r="D5" s="40"/>
      <c r="E5" s="40"/>
      <c r="F5" s="41"/>
    </row>
    <row r="6" spans="2:9">
      <c r="B6" s="42" t="s">
        <v>58</v>
      </c>
      <c r="C6" s="42"/>
      <c r="D6" s="42"/>
      <c r="E6" s="42"/>
      <c r="I6" s="28"/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8"/>
  <sheetViews>
    <sheetView topLeftCell="A8" zoomScale="75" zoomScaleNormal="75" zoomScaleSheetLayoutView="100" workbookViewId="0">
      <selection activeCell="K16" sqref="K16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8" width="16.7109375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37" t="str">
        <f>'NAZWA JEDNOSTKI,SPORZĄDZIŁ,DATA'!B3</f>
        <v>Szkoła Podstawowa nr 7 im. Orląt Lwowskich</v>
      </c>
      <c r="C1" s="37"/>
    </row>
    <row r="2" spans="1:14" ht="21.95" customHeight="1">
      <c r="B2" s="37"/>
      <c r="C2" s="37"/>
    </row>
    <row r="4" spans="1:14" ht="15.75">
      <c r="A4" s="2"/>
      <c r="B4" s="50" t="s">
        <v>46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6" spans="1:14" ht="15.75" thickBot="1"/>
    <row r="7" spans="1:14" ht="15.75">
      <c r="B7" s="51" t="s">
        <v>0</v>
      </c>
      <c r="C7" s="53" t="s">
        <v>1</v>
      </c>
      <c r="D7" s="53" t="s">
        <v>2</v>
      </c>
      <c r="E7" s="53" t="s">
        <v>3</v>
      </c>
      <c r="F7" s="53"/>
      <c r="G7" s="53"/>
      <c r="H7" s="53"/>
      <c r="I7" s="53" t="s">
        <v>4</v>
      </c>
      <c r="J7" s="53"/>
      <c r="K7" s="53"/>
      <c r="L7" s="53"/>
      <c r="M7" s="55" t="s">
        <v>5</v>
      </c>
      <c r="N7" s="48" t="s">
        <v>60</v>
      </c>
    </row>
    <row r="8" spans="1:14" ht="98.25" customHeight="1" thickBot="1">
      <c r="B8" s="52"/>
      <c r="C8" s="54"/>
      <c r="D8" s="54"/>
      <c r="E8" s="10" t="s">
        <v>6</v>
      </c>
      <c r="F8" s="10" t="s">
        <v>7</v>
      </c>
      <c r="G8" s="10" t="s">
        <v>38</v>
      </c>
      <c r="H8" s="10" t="s">
        <v>8</v>
      </c>
      <c r="I8" s="10" t="s">
        <v>6</v>
      </c>
      <c r="J8" s="10" t="s">
        <v>9</v>
      </c>
      <c r="K8" s="10" t="s">
        <v>38</v>
      </c>
      <c r="L8" s="10" t="s">
        <v>8</v>
      </c>
      <c r="M8" s="56"/>
      <c r="N8" s="49"/>
    </row>
    <row r="9" spans="1:14" ht="30" customHeight="1">
      <c r="B9" s="6" t="s">
        <v>10</v>
      </c>
      <c r="C9" s="4" t="s">
        <v>11</v>
      </c>
      <c r="D9" s="31">
        <f t="shared" ref="D9:F9" si="0">D10+D12+D13+D14+D15</f>
        <v>5664861.1999999993</v>
      </c>
      <c r="E9" s="31">
        <f t="shared" si="0"/>
        <v>0</v>
      </c>
      <c r="F9" s="31">
        <f t="shared" si="0"/>
        <v>90205.8</v>
      </c>
      <c r="G9" s="31">
        <f>G10+G12+G13+G14+G15</f>
        <v>178839.77</v>
      </c>
      <c r="H9" s="31">
        <f>H10+H12+H13+H14+H15</f>
        <v>2326.9899999999998</v>
      </c>
      <c r="I9" s="31">
        <f t="shared" ref="I9:L9" si="1">I10+I12+I13+I14+I15</f>
        <v>0</v>
      </c>
      <c r="J9" s="31">
        <f t="shared" si="1"/>
        <v>9963.77</v>
      </c>
      <c r="K9" s="31">
        <f t="shared" si="1"/>
        <v>194101</v>
      </c>
      <c r="L9" s="31">
        <f t="shared" si="1"/>
        <v>0</v>
      </c>
      <c r="M9" s="22">
        <f>D9+E9+F9+G9+H9-I9-J9-K9-L9</f>
        <v>5732168.9899999993</v>
      </c>
      <c r="N9" s="26">
        <f>M9-'Tabela 1.1.2 '!M9</f>
        <v>3017144.1599999992</v>
      </c>
    </row>
    <row r="10" spans="1:14" ht="35.25" customHeight="1">
      <c r="B10" s="3" t="s">
        <v>12</v>
      </c>
      <c r="C10" s="1" t="s">
        <v>13</v>
      </c>
      <c r="D10" s="14">
        <v>1823036</v>
      </c>
      <c r="E10" s="14">
        <v>0</v>
      </c>
      <c r="F10" s="14">
        <v>0</v>
      </c>
      <c r="G10" s="14"/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22">
        <f t="shared" ref="M10:M18" si="2">D10+E10+F10+G10+H10-I10-J10-K10-L10</f>
        <v>1823036</v>
      </c>
      <c r="N10" s="27">
        <f>M10-'Tabela 1.1.2 '!M10</f>
        <v>1823036</v>
      </c>
    </row>
    <row r="11" spans="1:14" ht="54" customHeight="1">
      <c r="B11" s="3" t="s">
        <v>14</v>
      </c>
      <c r="C11" s="1" t="s">
        <v>15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22">
        <f t="shared" si="2"/>
        <v>0</v>
      </c>
      <c r="N11" s="27">
        <f>M11</f>
        <v>0</v>
      </c>
    </row>
    <row r="12" spans="1:14" ht="42" customHeight="1">
      <c r="B12" s="3" t="s">
        <v>16</v>
      </c>
      <c r="C12" s="1" t="s">
        <v>47</v>
      </c>
      <c r="D12" s="14">
        <v>2672101.5099999998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22">
        <f t="shared" si="2"/>
        <v>2672101.5099999998</v>
      </c>
      <c r="N12" s="27">
        <f>M12-'Tabela 1.1.2 '!M11</f>
        <v>1173596.5399999998</v>
      </c>
    </row>
    <row r="13" spans="1:14" ht="36.75" customHeight="1">
      <c r="B13" s="3" t="s">
        <v>17</v>
      </c>
      <c r="C13" s="1" t="s">
        <v>18</v>
      </c>
      <c r="D13" s="14">
        <v>17193.09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22">
        <f t="shared" si="2"/>
        <v>17193.09</v>
      </c>
      <c r="N13" s="27">
        <f>M13-'Tabela 1.1.2 '!M12</f>
        <v>5625</v>
      </c>
    </row>
    <row r="14" spans="1:14" ht="34.5" customHeight="1">
      <c r="B14" s="3" t="s">
        <v>19</v>
      </c>
      <c r="C14" s="1" t="s">
        <v>20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22">
        <f t="shared" si="2"/>
        <v>0</v>
      </c>
      <c r="N14" s="27">
        <f>M14-'Tabela 1.1.2 '!M13</f>
        <v>0</v>
      </c>
    </row>
    <row r="15" spans="1:14" ht="35.25" customHeight="1">
      <c r="B15" s="3" t="s">
        <v>21</v>
      </c>
      <c r="C15" s="1" t="s">
        <v>22</v>
      </c>
      <c r="D15" s="14">
        <v>1152530.6000000001</v>
      </c>
      <c r="E15" s="14">
        <v>0</v>
      </c>
      <c r="F15" s="14">
        <v>90205.8</v>
      </c>
      <c r="G15" s="14">
        <v>178839.77</v>
      </c>
      <c r="H15" s="14">
        <v>2326.9899999999998</v>
      </c>
      <c r="I15" s="14">
        <v>0</v>
      </c>
      <c r="J15" s="14">
        <v>9963.77</v>
      </c>
      <c r="K15" s="14">
        <v>194101</v>
      </c>
      <c r="L15" s="14">
        <v>0</v>
      </c>
      <c r="M15" s="22">
        <f t="shared" si="2"/>
        <v>1219838.3900000001</v>
      </c>
      <c r="N15" s="27">
        <f>M15-'Tabela 1.1.2 '!M14</f>
        <v>14886.620000000112</v>
      </c>
    </row>
    <row r="16" spans="1:14" ht="35.25" customHeight="1">
      <c r="B16" s="5" t="s">
        <v>27</v>
      </c>
      <c r="C16" s="8" t="s">
        <v>30</v>
      </c>
      <c r="D16" s="14">
        <v>0</v>
      </c>
      <c r="E16" s="16">
        <v>0</v>
      </c>
      <c r="F16" s="16">
        <v>0</v>
      </c>
      <c r="G16" s="14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22">
        <f t="shared" si="2"/>
        <v>0</v>
      </c>
      <c r="N16" s="27">
        <f>M16</f>
        <v>0</v>
      </c>
    </row>
    <row r="17" spans="2:14" ht="35.25" customHeight="1">
      <c r="B17" s="3" t="s">
        <v>28</v>
      </c>
      <c r="C17" s="1" t="s">
        <v>33</v>
      </c>
      <c r="D17" s="14">
        <v>0</v>
      </c>
      <c r="E17" s="16">
        <v>0</v>
      </c>
      <c r="F17" s="16">
        <v>0</v>
      </c>
      <c r="G17" s="14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22">
        <f t="shared" si="2"/>
        <v>0</v>
      </c>
      <c r="N17" s="27">
        <f>M17</f>
        <v>0</v>
      </c>
    </row>
    <row r="18" spans="2:14" ht="37.5" customHeight="1" thickBot="1">
      <c r="B18" s="9" t="s">
        <v>29</v>
      </c>
      <c r="C18" s="7" t="s">
        <v>23</v>
      </c>
      <c r="D18" s="14">
        <v>21353.3</v>
      </c>
      <c r="E18" s="16">
        <v>0</v>
      </c>
      <c r="F18" s="16">
        <v>0</v>
      </c>
      <c r="G18" s="14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22">
        <f t="shared" si="2"/>
        <v>21353.3</v>
      </c>
      <c r="N18" s="27">
        <f>M18-'Tabela 1.1.2 '!M15</f>
        <v>0</v>
      </c>
    </row>
    <row r="19" spans="2:14" ht="35.25" customHeight="1" thickBot="1">
      <c r="B19" s="44" t="s">
        <v>36</v>
      </c>
      <c r="C19" s="45"/>
      <c r="D19" s="12">
        <f>D9+D16+D17+D18</f>
        <v>5686214.4999999991</v>
      </c>
      <c r="E19" s="12">
        <f t="shared" ref="E19:L19" si="3">E9+E16+E17+E18</f>
        <v>0</v>
      </c>
      <c r="F19" s="12">
        <f t="shared" si="3"/>
        <v>90205.8</v>
      </c>
      <c r="G19" s="12">
        <f t="shared" si="3"/>
        <v>178839.77</v>
      </c>
      <c r="H19" s="12">
        <f t="shared" si="3"/>
        <v>2326.9899999999998</v>
      </c>
      <c r="I19" s="12">
        <f t="shared" si="3"/>
        <v>0</v>
      </c>
      <c r="J19" s="12">
        <f t="shared" si="3"/>
        <v>9963.77</v>
      </c>
      <c r="K19" s="12">
        <f t="shared" si="3"/>
        <v>194101</v>
      </c>
      <c r="L19" s="12">
        <f t="shared" si="3"/>
        <v>0</v>
      </c>
      <c r="M19" s="23">
        <f>M9+M16+M17+M18</f>
        <v>5753522.2899999991</v>
      </c>
      <c r="N19" s="27">
        <f>N9+N16+N17+N18</f>
        <v>3017144.1599999992</v>
      </c>
    </row>
    <row r="20" spans="2:14" ht="54.75" customHeight="1" thickBot="1">
      <c r="B20" s="46" t="s">
        <v>35</v>
      </c>
      <c r="C20" s="47"/>
      <c r="D20" s="17" t="s">
        <v>32</v>
      </c>
      <c r="E20" s="18" t="s">
        <v>32</v>
      </c>
      <c r="F20" s="18" t="s">
        <v>32</v>
      </c>
      <c r="G20" s="19">
        <v>0</v>
      </c>
      <c r="H20" s="18" t="s">
        <v>32</v>
      </c>
      <c r="I20" s="18" t="s">
        <v>32</v>
      </c>
      <c r="J20" s="18" t="s">
        <v>32</v>
      </c>
      <c r="K20" s="20">
        <v>0</v>
      </c>
      <c r="L20" s="18" t="s">
        <v>32</v>
      </c>
      <c r="M20" s="24" t="s">
        <v>32</v>
      </c>
      <c r="N20" s="25" t="s">
        <v>32</v>
      </c>
    </row>
    <row r="22" spans="2:14">
      <c r="B22" t="s">
        <v>39</v>
      </c>
    </row>
    <row r="23" spans="2:14">
      <c r="B23" t="s">
        <v>40</v>
      </c>
    </row>
    <row r="24" spans="2:14">
      <c r="B24" t="s">
        <v>41</v>
      </c>
    </row>
    <row r="31" spans="2:14">
      <c r="C31" t="str">
        <f>'NAZWA JEDNOSTKI,SPORZĄDZIŁ,DATA'!H3</f>
        <v>Jolanta Andrzejewska</v>
      </c>
      <c r="D31" s="29" t="str">
        <f>'NAZWA JEDNOSTKI,SPORZĄDZIŁ,DATA'!I3</f>
        <v>2023-02-13</v>
      </c>
    </row>
    <row r="32" spans="2:14">
      <c r="C32" t="s">
        <v>54</v>
      </c>
      <c r="D32" t="s">
        <v>53</v>
      </c>
    </row>
    <row r="37" spans="3:3">
      <c r="C37" t="s">
        <v>55</v>
      </c>
    </row>
    <row r="38" spans="3:3">
      <c r="C38" t="s">
        <v>56</v>
      </c>
    </row>
  </sheetData>
  <sheetProtection algorithmName="SHA-512" hashValue="NwP4RN9O0iO7ToUftRMQOglxfOpkRKtwunaKFuLXFsLSj3b9oU1eCK5qQNIGtkDRVBOF/RqmuM9bM0bQow/Qvg==" saltValue="iOLRjUhqfu2vqmBlnxZMww==" spinCount="100000"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35433070866141736" header="0.31496062992125984" footer="0.31496062992125984"/>
  <pageSetup paperSize="9" scale="5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6"/>
  <sheetViews>
    <sheetView tabSelected="1" zoomScale="75" zoomScaleNormal="75" workbookViewId="0">
      <selection activeCell="K15" sqref="K15"/>
    </sheetView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37" t="str">
        <f>'NAZWA JEDNOSTKI,SPORZĄDZIŁ,DATA'!B3</f>
        <v>Szkoła Podstawowa nr 7 im. Orląt Lwowskich</v>
      </c>
      <c r="C1" s="37"/>
    </row>
    <row r="2" spans="2:13" ht="21.95" customHeight="1">
      <c r="B2" s="37"/>
      <c r="C2" s="37"/>
    </row>
    <row r="4" spans="2:13" ht="18.75" customHeight="1">
      <c r="B4" s="50" t="s">
        <v>42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6" spans="2:13" ht="15.75" thickBot="1"/>
    <row r="7" spans="2:13" ht="24.75" customHeight="1">
      <c r="B7" s="61" t="s">
        <v>0</v>
      </c>
      <c r="C7" s="63" t="s">
        <v>34</v>
      </c>
      <c r="D7" s="53" t="s">
        <v>2</v>
      </c>
      <c r="E7" s="53" t="s">
        <v>3</v>
      </c>
      <c r="F7" s="53"/>
      <c r="G7" s="53"/>
      <c r="H7" s="53"/>
      <c r="I7" s="53" t="s">
        <v>4</v>
      </c>
      <c r="J7" s="53"/>
      <c r="K7" s="53"/>
      <c r="L7" s="53"/>
      <c r="M7" s="65" t="s">
        <v>5</v>
      </c>
    </row>
    <row r="8" spans="2:13" ht="64.5" customHeight="1" thickBot="1">
      <c r="B8" s="62"/>
      <c r="C8" s="64"/>
      <c r="D8" s="54"/>
      <c r="E8" s="10" t="s">
        <v>6</v>
      </c>
      <c r="F8" s="10" t="s">
        <v>43</v>
      </c>
      <c r="G8" s="10" t="s">
        <v>38</v>
      </c>
      <c r="H8" s="10" t="s">
        <v>8</v>
      </c>
      <c r="I8" s="10" t="s">
        <v>6</v>
      </c>
      <c r="J8" s="10" t="s">
        <v>9</v>
      </c>
      <c r="K8" s="10" t="s">
        <v>38</v>
      </c>
      <c r="L8" s="10" t="s">
        <v>8</v>
      </c>
      <c r="M8" s="66"/>
    </row>
    <row r="9" spans="2:13" ht="45" customHeight="1">
      <c r="B9" s="6" t="s">
        <v>10</v>
      </c>
      <c r="C9" s="4" t="s">
        <v>24</v>
      </c>
      <c r="D9" s="31">
        <f>D10+D11+D12+D13+D14</f>
        <v>2453182.35</v>
      </c>
      <c r="E9" s="31">
        <f>E10+E11+E12+E13+E14</f>
        <v>0</v>
      </c>
      <c r="F9" s="31">
        <f t="shared" ref="F9:L9" si="0">F10+F11+F12+F13+F14</f>
        <v>284740.49</v>
      </c>
      <c r="G9" s="31">
        <f t="shared" si="0"/>
        <v>4239.7700000000004</v>
      </c>
      <c r="H9" s="31">
        <f t="shared" si="0"/>
        <v>2326.9899999999998</v>
      </c>
      <c r="I9" s="31">
        <f t="shared" si="0"/>
        <v>0</v>
      </c>
      <c r="J9" s="31">
        <f t="shared" si="0"/>
        <v>29464.77</v>
      </c>
      <c r="K9" s="31">
        <f t="shared" si="0"/>
        <v>0</v>
      </c>
      <c r="L9" s="31">
        <f t="shared" si="0"/>
        <v>0</v>
      </c>
      <c r="M9" s="15">
        <f t="shared" ref="M9:M15" si="1">D9+E9+F9+G9+H9-I9-J9-K9-L9</f>
        <v>2715024.83</v>
      </c>
    </row>
    <row r="10" spans="2:13" ht="30" customHeight="1">
      <c r="B10" s="6" t="s">
        <v>12</v>
      </c>
      <c r="C10" s="4" t="s">
        <v>25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5">
        <f t="shared" si="1"/>
        <v>0</v>
      </c>
    </row>
    <row r="11" spans="2:13" ht="53.25" customHeight="1">
      <c r="B11" s="3" t="s">
        <v>16</v>
      </c>
      <c r="C11" s="1" t="s">
        <v>44</v>
      </c>
      <c r="D11" s="13">
        <v>1432878.67</v>
      </c>
      <c r="E11" s="13">
        <v>0</v>
      </c>
      <c r="F11" s="13">
        <v>65626.3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5">
        <f t="shared" si="1"/>
        <v>1498504.97</v>
      </c>
    </row>
    <row r="12" spans="2:13" ht="34.5" customHeight="1">
      <c r="B12" s="3" t="s">
        <v>17</v>
      </c>
      <c r="C12" s="1" t="s">
        <v>52</v>
      </c>
      <c r="D12" s="13">
        <v>10068.09</v>
      </c>
      <c r="E12" s="13">
        <v>0</v>
      </c>
      <c r="F12" s="13">
        <v>1500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5">
        <f t="shared" si="1"/>
        <v>11568.09</v>
      </c>
    </row>
    <row r="13" spans="2:13" ht="36" customHeight="1">
      <c r="B13" s="3" t="s">
        <v>19</v>
      </c>
      <c r="C13" s="8" t="s">
        <v>26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5">
        <f t="shared" si="1"/>
        <v>0</v>
      </c>
    </row>
    <row r="14" spans="2:13" ht="38.25" customHeight="1">
      <c r="B14" s="3" t="s">
        <v>21</v>
      </c>
      <c r="C14" s="1" t="s">
        <v>31</v>
      </c>
      <c r="D14" s="13">
        <v>1010235.59</v>
      </c>
      <c r="E14" s="13">
        <v>0</v>
      </c>
      <c r="F14" s="13">
        <f>503.48+22329.91+20180.8+174600</f>
        <v>217614.19</v>
      </c>
      <c r="G14" s="13">
        <v>4239.7700000000004</v>
      </c>
      <c r="H14" s="13">
        <v>2326.9899999999998</v>
      </c>
      <c r="I14" s="13">
        <v>0</v>
      </c>
      <c r="J14" s="13">
        <f>9963.77+19501</f>
        <v>29464.77</v>
      </c>
      <c r="K14" s="13"/>
      <c r="L14" s="13">
        <v>0</v>
      </c>
      <c r="M14" s="15">
        <f t="shared" si="1"/>
        <v>1204951.77</v>
      </c>
    </row>
    <row r="15" spans="2:13" ht="49.5" customHeight="1" thickBot="1">
      <c r="B15" s="5" t="s">
        <v>27</v>
      </c>
      <c r="C15" s="8" t="s">
        <v>48</v>
      </c>
      <c r="D15" s="13">
        <v>21353.3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5">
        <f t="shared" si="1"/>
        <v>21353.3</v>
      </c>
    </row>
    <row r="16" spans="2:13" ht="38.25" customHeight="1" thickBot="1">
      <c r="B16" s="57" t="s">
        <v>37</v>
      </c>
      <c r="C16" s="58"/>
      <c r="D16" s="12">
        <f>D9+D15</f>
        <v>2474535.65</v>
      </c>
      <c r="E16" s="12">
        <f t="shared" ref="E16:M16" si="2">E9+E15</f>
        <v>0</v>
      </c>
      <c r="F16" s="12">
        <f t="shared" si="2"/>
        <v>284740.49</v>
      </c>
      <c r="G16" s="12">
        <f t="shared" si="2"/>
        <v>4239.7700000000004</v>
      </c>
      <c r="H16" s="12">
        <f t="shared" si="2"/>
        <v>2326.9899999999998</v>
      </c>
      <c r="I16" s="12">
        <f t="shared" si="2"/>
        <v>0</v>
      </c>
      <c r="J16" s="12">
        <f t="shared" si="2"/>
        <v>29464.77</v>
      </c>
      <c r="K16" s="12">
        <f t="shared" si="2"/>
        <v>0</v>
      </c>
      <c r="L16" s="12">
        <f t="shared" si="2"/>
        <v>0</v>
      </c>
      <c r="M16" s="11">
        <f t="shared" si="2"/>
        <v>2736378.13</v>
      </c>
    </row>
    <row r="17" spans="2:13" ht="63" customHeight="1" thickBot="1">
      <c r="B17" s="59" t="s">
        <v>49</v>
      </c>
      <c r="C17" s="60"/>
      <c r="D17" s="18" t="s">
        <v>32</v>
      </c>
      <c r="E17" s="18" t="s">
        <v>32</v>
      </c>
      <c r="F17" s="18" t="s">
        <v>32</v>
      </c>
      <c r="G17" s="20">
        <v>0</v>
      </c>
      <c r="H17" s="18" t="s">
        <v>32</v>
      </c>
      <c r="I17" s="18" t="s">
        <v>32</v>
      </c>
      <c r="J17" s="18" t="s">
        <v>32</v>
      </c>
      <c r="K17" s="20">
        <v>0</v>
      </c>
      <c r="L17" s="18" t="s">
        <v>32</v>
      </c>
      <c r="M17" s="21" t="s">
        <v>32</v>
      </c>
    </row>
    <row r="18" spans="2:13" ht="20.25" customHeight="1">
      <c r="B18" t="s">
        <v>39</v>
      </c>
    </row>
    <row r="19" spans="2:13">
      <c r="B19" t="s">
        <v>40</v>
      </c>
    </row>
    <row r="20" spans="2:13">
      <c r="B20" t="s">
        <v>50</v>
      </c>
    </row>
    <row r="21" spans="2:13" ht="16.5" customHeight="1">
      <c r="B21" t="s">
        <v>51</v>
      </c>
    </row>
    <row r="30" spans="2:13">
      <c r="C30" t="str">
        <f>'NAZWA JEDNOSTKI,SPORZĄDZIŁ,DATA'!H3</f>
        <v>Jolanta Andrzejewska</v>
      </c>
      <c r="D30" s="28" t="str">
        <f>'NAZWA JEDNOSTKI,SPORZĄDZIŁ,DATA'!I3</f>
        <v>2023-02-13</v>
      </c>
    </row>
    <row r="31" spans="2:13">
      <c r="C31" t="s">
        <v>54</v>
      </c>
      <c r="D31" t="s">
        <v>53</v>
      </c>
    </row>
    <row r="35" spans="3:3">
      <c r="C35" t="s">
        <v>55</v>
      </c>
    </row>
    <row r="36" spans="3:3">
      <c r="C36" t="s">
        <v>56</v>
      </c>
    </row>
  </sheetData>
  <sheetProtection algorithmName="SHA-512" hashValue="slITIdvrP+iMDUIa6/duw1zOy4Bk3XBqVHXWzQEpPZ/9Dw0euMLPyed4aj7uqlfpyH3lu8zyevNtM/NkPV1qoQ==" saltValue="wBiTdyJ7DrmDwl+Egit/uQ==" spinCount="100000"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NAZWA JEDNOSTKI,SPORZĄDZIŁ,DATA</vt:lpstr>
      <vt:lpstr>Tabela 1.1.1 </vt:lpstr>
      <vt:lpstr>Tabela 1.1.2 </vt:lpstr>
      <vt:lpstr>'Tabela 1.1.2 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Jolanta</cp:lastModifiedBy>
  <cp:lastPrinted>2023-02-23T14:52:21Z</cp:lastPrinted>
  <dcterms:created xsi:type="dcterms:W3CDTF">2018-10-04T10:33:38Z</dcterms:created>
  <dcterms:modified xsi:type="dcterms:W3CDTF">2023-05-25T10:22:37Z</dcterms:modified>
</cp:coreProperties>
</file>